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decousus\Desktop\MARCY L'ETOILE - VETAGRO\Enceintes climatiques (MAJ)\ECO\Ind 5_2025_10_22\DPGF\"/>
    </mc:Choice>
  </mc:AlternateContent>
  <xr:revisionPtr revIDLastSave="0" documentId="13_ncr:1_{91C64145-A159-4793-94D2-FAEA45829165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Lot N°07 Page de garde" sheetId="3" r:id="rId1"/>
    <sheet name="Lot N°07 TC 1" sheetId="1" r:id="rId2"/>
    <sheet name="Lot N°07 TC 2" sheetId="2" r:id="rId3"/>
  </sheets>
  <definedNames>
    <definedName name="_xlnm.Print_Titles" localSheetId="1">'Lot N°07 TC 1'!$1:$2</definedName>
    <definedName name="_xlnm.Print_Titles" localSheetId="2">'Lot N°07 TC 2'!$1:$2</definedName>
    <definedName name="_xlnm.Print_Area" localSheetId="1">'Lot N°07 TC 1'!$A$1:$F$24</definedName>
    <definedName name="_xlnm.Print_Area" localSheetId="2">'Lot N°07 TC 2'!$A$1:$F$34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1" i="1"/>
  <c r="F14" i="1"/>
  <c r="F16" i="1"/>
  <c r="F17" i="1"/>
  <c r="F21" i="1"/>
  <c r="F22" i="1" s="1"/>
  <c r="B22" i="1"/>
  <c r="F9" i="2"/>
  <c r="F13" i="2"/>
  <c r="F14" i="2"/>
  <c r="F15" i="2"/>
  <c r="F19" i="2"/>
  <c r="F21" i="2"/>
  <c r="F27" i="2" s="1"/>
  <c r="F31" i="2" s="1"/>
  <c r="F24" i="2"/>
  <c r="F26" i="2"/>
  <c r="B32" i="2"/>
  <c r="F23" i="1" l="1"/>
  <c r="F32" i="2"/>
  <c r="F33" i="2" s="1"/>
</calcChain>
</file>

<file path=xl/sharedStrings.xml><?xml version="1.0" encoding="utf-8"?>
<sst xmlns="http://schemas.openxmlformats.org/spreadsheetml/2006/main" count="122" uniqueCount="122">
  <si>
    <t>U</t>
  </si>
  <si>
    <t>Quantité</t>
  </si>
  <si>
    <t>Prix en EUR</t>
  </si>
  <si>
    <t>Total en EUR</t>
  </si>
  <si>
    <t>0</t>
  </si>
  <si>
    <t>TRANCHE CONDITIONNELLE 1 : SEPARATION ELECTRIQUE</t>
  </si>
  <si>
    <t>CH3</t>
  </si>
  <si>
    <t>26</t>
  </si>
  <si>
    <t>0.1</t>
  </si>
  <si>
    <t>DESCRIPTIF DES OUVRAGES</t>
  </si>
  <si>
    <t>CH4</t>
  </si>
  <si>
    <t>0.1.1</t>
  </si>
  <si>
    <t>Peintures de ravalement, finitions</t>
  </si>
  <si>
    <t>CH5</t>
  </si>
  <si>
    <t>0.1.1.1</t>
  </si>
  <si>
    <t>Finition sur métaux</t>
  </si>
  <si>
    <t>CH6</t>
  </si>
  <si>
    <t>0.1.1.1.1</t>
  </si>
  <si>
    <t>Peinture laque antirouille</t>
  </si>
  <si>
    <t>CH6</t>
  </si>
  <si>
    <t xml:space="preserve">0.1.1.1.1.1 </t>
  </si>
  <si>
    <t>Satinée antirouille (surface courante)</t>
  </si>
  <si>
    <t>m²</t>
  </si>
  <si>
    <t>ART</t>
  </si>
  <si>
    <t>000-H994</t>
  </si>
  <si>
    <t>Total DESCRIPTIF DES OUVRAGES</t>
  </si>
  <si>
    <t>STOT</t>
  </si>
  <si>
    <t>DOSSIER DES OUVRAGES EXECUTES (D.O.E.)</t>
  </si>
  <si>
    <t>CH4</t>
  </si>
  <si>
    <t>Dossier des Ouvrages Exécutés (D.O.E.)</t>
  </si>
  <si>
    <t>FT</t>
  </si>
  <si>
    <t>ART</t>
  </si>
  <si>
    <t>000-H995</t>
  </si>
  <si>
    <t>Total DOSSIER DES OUVRAGES EXECUTES (D.O.E.)</t>
  </si>
  <si>
    <t>STOT</t>
  </si>
  <si>
    <t>Total TRANCHE CONDITIONNELLE 1 : SEPARATION ELECTRIQUE</t>
  </si>
  <si>
    <t>STOT</t>
  </si>
  <si>
    <t>Montant HT du Lot N°07 ENDUITS DE FAÇADE</t>
  </si>
  <si>
    <t>TOTHT</t>
  </si>
  <si>
    <t>TVA</t>
  </si>
  <si>
    <t>Montant TTC</t>
  </si>
  <si>
    <t>TOTTTC</t>
  </si>
  <si>
    <t>U</t>
  </si>
  <si>
    <t>Quantité</t>
  </si>
  <si>
    <t>Prix en EUR</t>
  </si>
  <si>
    <t>Total en EUR</t>
  </si>
  <si>
    <t>1</t>
  </si>
  <si>
    <t>TRANCHE CONDITIONNELLE 2 : LOCAUX DECHETS</t>
  </si>
  <si>
    <t>CH3</t>
  </si>
  <si>
    <t>26</t>
  </si>
  <si>
    <t>1.1</t>
  </si>
  <si>
    <t>DESCRIPTIF DES OUVRAGES</t>
  </si>
  <si>
    <t>CH4</t>
  </si>
  <si>
    <t>1.1.1</t>
  </si>
  <si>
    <t>Échafaudages</t>
  </si>
  <si>
    <t>CH5</t>
  </si>
  <si>
    <t>1.1.1.1</t>
  </si>
  <si>
    <t>Échafaudages intérieurs</t>
  </si>
  <si>
    <t>CH6</t>
  </si>
  <si>
    <t>1.1.1.1.1</t>
  </si>
  <si>
    <t>Échafaudages de pied</t>
  </si>
  <si>
    <t>CH6</t>
  </si>
  <si>
    <t xml:space="preserve">1.1.1.1.1.1 </t>
  </si>
  <si>
    <t>Échafaudage de pied, 30 jours de location ou d'immobilisation</t>
  </si>
  <si>
    <t>m²</t>
  </si>
  <si>
    <t>ART</t>
  </si>
  <si>
    <t>000-E969</t>
  </si>
  <si>
    <t>1.1.2</t>
  </si>
  <si>
    <t>Enduits plastiques</t>
  </si>
  <si>
    <t>CH5</t>
  </si>
  <si>
    <t>1.1.2.1</t>
  </si>
  <si>
    <t>Revêtement plastique épais (RPE)</t>
  </si>
  <si>
    <t>CH6</t>
  </si>
  <si>
    <t>1.1.2.1.1</t>
  </si>
  <si>
    <t>Application manuelle ou mécanique</t>
  </si>
  <si>
    <t>CH6</t>
  </si>
  <si>
    <t xml:space="preserve">1.1.2.1.1.1 </t>
  </si>
  <si>
    <t>Revêtement grésé/ribbé</t>
  </si>
  <si>
    <t>m²</t>
  </si>
  <si>
    <t>ART</t>
  </si>
  <si>
    <t>000-E970</t>
  </si>
  <si>
    <t xml:space="preserve">1.1.2.1.1.2 </t>
  </si>
  <si>
    <t>Plus-value pour modénature de 5 teintes sur 1,00x0.80m</t>
  </si>
  <si>
    <t>m²</t>
  </si>
  <si>
    <t>ART</t>
  </si>
  <si>
    <t>000-E971</t>
  </si>
  <si>
    <t xml:space="preserve">1.1.2.1.1.3 </t>
  </si>
  <si>
    <t>Plus-value pour modénature de 5 teintes sur 1,30x0.80m</t>
  </si>
  <si>
    <t>m²</t>
  </si>
  <si>
    <t>ART</t>
  </si>
  <si>
    <t>000-E972</t>
  </si>
  <si>
    <t>1.1.3</t>
  </si>
  <si>
    <t>Peintures de ravalement, finitions</t>
  </si>
  <si>
    <t>CH5</t>
  </si>
  <si>
    <t>1.1.3.1</t>
  </si>
  <si>
    <t>Finition sur métaux</t>
  </si>
  <si>
    <t>CH6</t>
  </si>
  <si>
    <t>1.1.3.1.1</t>
  </si>
  <si>
    <t>Peinture laque antirouille</t>
  </si>
  <si>
    <t>CH6</t>
  </si>
  <si>
    <t xml:space="preserve">1.1.3.1.1.1 </t>
  </si>
  <si>
    <t>Satinée antirouille (surface courante)</t>
  </si>
  <si>
    <t>m²</t>
  </si>
  <si>
    <t>ART</t>
  </si>
  <si>
    <t>000-E974</t>
  </si>
  <si>
    <t>Total DESCRIPTIF DES OUVRAGES</t>
  </si>
  <si>
    <t>STOT</t>
  </si>
  <si>
    <t>DOSSIER DES OUVRAGES EXECUTES (D.O.E.)</t>
  </si>
  <si>
    <t>CH4</t>
  </si>
  <si>
    <t>Dossier des Ouvrages Exécutés (D.O.E.)</t>
  </si>
  <si>
    <t>FT</t>
  </si>
  <si>
    <t>ART</t>
  </si>
  <si>
    <t>000-E978</t>
  </si>
  <si>
    <t>Total DOSSIER DES OUVRAGES EXECUTES (D.O.E.)</t>
  </si>
  <si>
    <t>STOT</t>
  </si>
  <si>
    <t>Total TRANCHE CONDITIONNELLE 2 : LOCAUX DECHETS</t>
  </si>
  <si>
    <t>STOT</t>
  </si>
  <si>
    <t>Montant HT du Lot N°07 ENDUITS DE FAÇADE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</si>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</sst>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5B5B5B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5B5B5B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5B5B5B"/>
      </top>
      <bottom style="thin">
        <color rgb="FF5B5B5B"/>
      </bottom>
      <diagonal/>
    </border>
    <border>
      <left style="thin">
        <color rgb="FF5B5B5B"/>
      </left>
      <right/>
      <top style="thin">
        <color rgb="FF5B5B5B"/>
      </top>
      <bottom style="thin">
        <color rgb="FF5B5B5B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5B5B5B"/>
      </bottom>
      <diagonal/>
    </border>
    <border>
      <left style="thin">
        <color rgb="FF000000"/>
      </left>
      <right/>
      <top/>
      <bottom style="thin">
        <color rgb="FF5B5B5B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58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23" fillId="0" borderId="28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8" fillId="3" borderId="20" xfId="10" applyBorder="1">
      <alignment horizontal="left" vertical="top" wrapText="1"/>
    </xf>
    <xf numFmtId="0" fontId="8" fillId="3" borderId="10" xfId="10" applyBorder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0" fillId="0" borderId="20" xfId="14" applyBorder="1">
      <alignment horizontal="left" vertical="top" wrapText="1"/>
    </xf>
    <xf numFmtId="0" fontId="10" fillId="0" borderId="10" xfId="14" applyBorder="1">
      <alignment horizontal="left" vertical="top" wrapText="1"/>
    </xf>
    <xf numFmtId="0" fontId="13" fillId="0" borderId="20" xfId="18" applyBorder="1">
      <alignment horizontal="left" vertical="top" wrapText="1"/>
    </xf>
    <xf numFmtId="0" fontId="13" fillId="0" borderId="10" xfId="18" applyBorder="1">
      <alignment horizontal="left" vertical="top" wrapText="1"/>
    </xf>
    <xf numFmtId="0" fontId="10" fillId="0" borderId="20" xfId="22" applyBorder="1">
      <alignment horizontal="left" vertical="top" wrapText="1"/>
    </xf>
    <xf numFmtId="0" fontId="10" fillId="0" borderId="10" xfId="22" applyBorder="1">
      <alignment horizontal="left" vertical="top" wrapText="1"/>
    </xf>
    <xf numFmtId="0" fontId="14" fillId="0" borderId="20" xfId="26" applyBorder="1">
      <alignment horizontal="left" vertical="top" wrapText="1"/>
    </xf>
    <xf numFmtId="0" fontId="14" fillId="0" borderId="10" xfId="26" applyBorder="1">
      <alignment horizontal="left" vertical="top" wrapText="1"/>
    </xf>
    <xf numFmtId="0" fontId="0" fillId="0" borderId="11" xfId="0" applyBorder="1" applyAlignment="1" applyProtection="1">
      <alignment horizontal="left" vertical="top"/>
      <protection locked="0"/>
    </xf>
    <xf numFmtId="164" fontId="0" fillId="0" borderId="10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21" xfId="0" applyNumberFormat="1" applyBorder="1" applyAlignment="1" applyProtection="1">
      <alignment horizontal="right" vertical="top" wrapText="1"/>
      <protection locked="0"/>
    </xf>
    <xf numFmtId="0" fontId="0" fillId="0" borderId="20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20" xfId="17" applyBorder="1">
      <alignment horizontal="left" vertical="top" wrapText="1"/>
    </xf>
    <xf numFmtId="0" fontId="6" fillId="0" borderId="10" xfId="17" applyBorder="1">
      <alignment horizontal="left" vertical="top" wrapText="1"/>
    </xf>
    <xf numFmtId="164" fontId="0" fillId="0" borderId="21" xfId="0" applyNumberFormat="1" applyBorder="1" applyAlignment="1">
      <alignment horizontal="right" vertical="top" wrapText="1"/>
    </xf>
    <xf numFmtId="0" fontId="6" fillId="0" borderId="19" xfId="17" applyBorder="1">
      <alignment horizontal="left" vertical="top" wrapText="1"/>
    </xf>
    <xf numFmtId="0" fontId="6" fillId="0" borderId="18" xfId="17" applyBorder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0" fontId="10" fillId="0" borderId="16" xfId="13" applyBorder="1">
      <alignment horizontal="left" vertical="top" wrapText="1" indent="2"/>
    </xf>
    <xf numFmtId="0" fontId="10" fillId="0" borderId="15" xfId="13" applyBorder="1">
      <alignment horizontal="left" vertical="top" wrapText="1" indent="2"/>
    </xf>
    <xf numFmtId="164" fontId="0" fillId="0" borderId="17" xfId="0" applyNumberForma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284190</xdr:colOff>
      <xdr:row>1</xdr:row>
      <xdr:rowOff>86805</xdr:rowOff>
    </xdr:from>
    <xdr:to>
      <xdr:col>0</xdr:col>
      <xdr:colOff>6480000</xdr:colOff>
      <xdr:row>7</xdr:row>
      <xdr:rowOff>106395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C51669B6-330C-4008-989A-DDD4EA7D7E23}"/>
            </a:ext>
          </a:extLst>
        </xdr:cNvPr>
        <xdr:cNvSpPr/>
      </xdr:nvSpPr>
      <xdr:spPr>
        <a:xfrm>
          <a:off x="288000" y="267780"/>
          <a:ext cx="6192000" cy="112068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VetAgro Sup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1, Avenue Bourgelat</a:t>
          </a:r>
        </a:p>
        <a:p>
          <a:pPr algn="l"/>
          <a:endParaRPr sz="10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69280MARCY LETOILE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Tel : 04 78 87 25 25       </a:t>
          </a:r>
        </a:p>
      </xdr:txBody>
    </xdr:sp>
    <xdr:clientData/>
  </xdr:twoCellAnchor>
  <xdr:twoCellAnchor editAs="absolute">
    <xdr:from>
      <xdr:col>0</xdr:col>
      <xdr:colOff>968190</xdr:colOff>
      <xdr:row>15</xdr:row>
      <xdr:rowOff>11805</xdr:rowOff>
    </xdr:from>
    <xdr:to>
      <xdr:col>0</xdr:col>
      <xdr:colOff>6303810</xdr:colOff>
      <xdr:row>21</xdr:row>
      <xdr:rowOff>63795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BE1A6265-642E-4F46-930A-56E88B3DE943}"/>
            </a:ext>
          </a:extLst>
        </xdr:cNvPr>
        <xdr:cNvSpPr/>
      </xdr:nvSpPr>
      <xdr:spPr>
        <a:xfrm>
          <a:off x="972000" y="2753100"/>
          <a:ext cx="5328000" cy="11530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284190</xdr:colOff>
      <xdr:row>8</xdr:row>
      <xdr:rowOff>49304</xdr:rowOff>
    </xdr:from>
    <xdr:to>
      <xdr:col>0</xdr:col>
      <xdr:colOff>6480000</xdr:colOff>
      <xdr:row>15</xdr:row>
      <xdr:rowOff>53339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1B9F5AB4-636D-429C-9949-ABA93CF179AA}"/>
            </a:ext>
          </a:extLst>
        </xdr:cNvPr>
        <xdr:cNvSpPr/>
      </xdr:nvSpPr>
      <xdr:spPr>
        <a:xfrm>
          <a:off x="284190" y="1512344"/>
          <a:ext cx="6195810" cy="1284195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MISSION DE MAITRISE DOEUVRE TRAVAUX POUR : LA SEPARATION ELECTRIQUE DE DEUX ERP / AMENAGEMENTS POLES DE STOCKAGE DES DECHETS / ENCEINTES CLIMATIQUES BATIMENT PRINCIPAL CAMPUS CETERINAIRE DE VETAGRO SUP A MARCY L'ETOILE 69.</a:t>
          </a:r>
        </a:p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</a:t>
          </a:r>
        </a:p>
        <a:p>
          <a:pPr algn="l"/>
          <a:endParaRPr sz="1400">
            <a:solidFill>
              <a:srgbClr val="848484"/>
            </a:solidFill>
            <a:latin typeface="MS Shell Dlg"/>
          </a:endParaRPr>
        </a:p>
        <a:p>
          <a:pPr algn="l"/>
          <a:endParaRPr sz="8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 1, Avenue Bourgelat - 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69280 - MARCY LETOILE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5326095</xdr:colOff>
      <xdr:row>3</xdr:row>
      <xdr:rowOff>170859</xdr:rowOff>
    </xdr:from>
    <xdr:to>
      <xdr:col>0</xdr:col>
      <xdr:colOff>6231810</xdr:colOff>
      <xdr:row>5</xdr:row>
      <xdr:rowOff>1371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6A072494-B577-4EFB-8292-FF74DCDE74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8000" y="715689"/>
          <a:ext cx="900000" cy="200082"/>
        </a:xfrm>
        <a:prstGeom prst="rect">
          <a:avLst/>
        </a:prstGeom>
      </xdr:spPr>
    </xdr:pic>
    <xdr:clientData/>
  </xdr:twoCellAnchor>
  <xdr:twoCellAnchor editAs="absolute">
    <xdr:from>
      <xdr:col>0</xdr:col>
      <xdr:colOff>968190</xdr:colOff>
      <xdr:row>23</xdr:row>
      <xdr:rowOff>134490</xdr:rowOff>
    </xdr:from>
    <xdr:to>
      <xdr:col>0</xdr:col>
      <xdr:colOff>6303810</xdr:colOff>
      <xdr:row>30</xdr:row>
      <xdr:rowOff>3600</xdr:rowOff>
    </xdr:to>
    <xdr:sp macro="" textlink="">
      <xdr:nvSpPr>
        <xdr:cNvPr id="6" name="Forme6">
          <a:extLst>
            <a:ext uri="{FF2B5EF4-FFF2-40B4-BE49-F238E27FC236}">
              <a16:creationId xmlns:a16="http://schemas.microsoft.com/office/drawing/2014/main" id="{1C8A8852-83FB-4A60-8D46-C2965C307E71}"/>
            </a:ext>
          </a:extLst>
        </xdr:cNvPr>
        <xdr:cNvSpPr/>
      </xdr:nvSpPr>
      <xdr:spPr>
        <a:xfrm>
          <a:off x="972000" y="4344540"/>
          <a:ext cx="5328000" cy="114546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Arial"/>
            </a:rPr>
            <a:t>Lot N°07 ENDUITS DE FACADE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284190</xdr:colOff>
      <xdr:row>44</xdr:row>
      <xdr:rowOff>155400</xdr:rowOff>
    </xdr:from>
    <xdr:to>
      <xdr:col>0</xdr:col>
      <xdr:colOff>6480000</xdr:colOff>
      <xdr:row>47</xdr:row>
      <xdr:rowOff>123825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F1DB5449-2D39-4D8F-A6AF-9510AFF495BB}"/>
            </a:ext>
          </a:extLst>
        </xdr:cNvPr>
        <xdr:cNvSpPr/>
      </xdr:nvSpPr>
      <xdr:spPr>
        <a:xfrm>
          <a:off x="288000" y="8202120"/>
          <a:ext cx="6192000" cy="51516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Economie de la Construction : CEBACO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Tel : 04 78 32 17 85  Portable : 06 85 69 71 78    Email : maxime.decousus@ceba-eco.fr</a:t>
          </a:r>
        </a:p>
      </xdr:txBody>
    </xdr:sp>
    <xdr:clientData/>
  </xdr:twoCellAnchor>
  <xdr:twoCellAnchor editAs="absolute">
    <xdr:from>
      <xdr:col>0</xdr:col>
      <xdr:colOff>4892190</xdr:colOff>
      <xdr:row>47</xdr:row>
      <xdr:rowOff>150900</xdr:rowOff>
    </xdr:from>
    <xdr:to>
      <xdr:col>0</xdr:col>
      <xdr:colOff>6480000</xdr:colOff>
      <xdr:row>49</xdr:row>
      <xdr:rowOff>57690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AC03C1C3-0AE8-4FCC-9C70-9F8DAA5A663E}"/>
            </a:ext>
          </a:extLst>
        </xdr:cNvPr>
        <xdr:cNvSpPr/>
      </xdr:nvSpPr>
      <xdr:spPr>
        <a:xfrm>
          <a:off x="4896000" y="8746260"/>
          <a:ext cx="1584000" cy="27636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21 octobre 2025</a:t>
          </a:r>
        </a:p>
      </xdr:txBody>
    </xdr:sp>
    <xdr:clientData/>
  </xdr:twoCellAnchor>
  <xdr:twoCellAnchor editAs="absolute">
    <xdr:from>
      <xdr:col>0</xdr:col>
      <xdr:colOff>5398095</xdr:colOff>
      <xdr:row>43</xdr:row>
      <xdr:rowOff>2200</xdr:rowOff>
    </xdr:from>
    <xdr:to>
      <xdr:col>0</xdr:col>
      <xdr:colOff>6516000</xdr:colOff>
      <xdr:row>44</xdr:row>
      <xdr:rowOff>21990</xdr:rowOff>
    </xdr:to>
    <xdr:sp macro="" textlink="">
      <xdr:nvSpPr>
        <xdr:cNvPr id="9" name="Forme9">
          <a:extLst>
            <a:ext uri="{FF2B5EF4-FFF2-40B4-BE49-F238E27FC236}">
              <a16:creationId xmlns:a16="http://schemas.microsoft.com/office/drawing/2014/main" id="{16FB7992-F3F4-4AF0-8C6F-5E2DD0272FDB}"/>
            </a:ext>
          </a:extLst>
        </xdr:cNvPr>
        <xdr:cNvSpPr/>
      </xdr:nvSpPr>
      <xdr:spPr>
        <a:xfrm>
          <a:off x="5400000" y="7866040"/>
          <a:ext cx="1116000" cy="20648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PRO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40163</xdr:rowOff>
    </xdr:from>
    <xdr:to>
      <xdr:col>5</xdr:col>
      <xdr:colOff>822960</xdr:colOff>
      <xdr:row>0</xdr:row>
      <xdr:rowOff>975360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6000" y="40163"/>
          <a:ext cx="6433380" cy="935197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MISSION DE MAITRISE DOEUVRE TRAVAUX POUR : LA SEPARATION ELECTRIQUE DE DEUX ERP / AMENAGEMENTS POLES DE STOCKAGE DES DECHETS / ENCEINTES CLIMATIQUES BATIMENT PRINCIPAL CAMPUS CETERINAIRE DE VETAGRO SUP A MARCY L'ETOILE 69. -  1, Avenue Bourgelat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VetAgro Sup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1, Avenue Bourgelat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N°07 ENDUITS DE FAÇADE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TRANCHE CONDITIONNELLE 1 : SEPARATION ELECTRIQUE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701379</xdr:rowOff>
    </xdr:from>
    <xdr:to>
      <xdr:col>5</xdr:col>
      <xdr:colOff>792000</xdr:colOff>
      <xdr:row>0</xdr:row>
      <xdr:rowOff>918866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418900" y="701379"/>
          <a:ext cx="1019520" cy="21748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D.P.G.F.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58860</xdr:colOff>
      <xdr:row>0</xdr:row>
      <xdr:rowOff>32543</xdr:rowOff>
    </xdr:from>
    <xdr:to>
      <xdr:col>5</xdr:col>
      <xdr:colOff>830580</xdr:colOff>
      <xdr:row>0</xdr:row>
      <xdr:rowOff>982980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8860" y="32543"/>
          <a:ext cx="6418140" cy="950437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MISSION DE MAITRISE DOEUVRE TRAVAUX POUR : LA SEPARATION ELECTRIQUE DE DEUX ERP / AMENAGEMENTS POLES DE STOCKAGE DES DECHETS / ENCEINTES CLIMATIQUES BATIMENT PRINCIPAL CAMPUS CETERINAIRE DE VETAGRO SUP A MARCY L'ETOILE 69. -  1, Avenue Bourgelat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VetAgro Sup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1, Avenue Bourgelat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N°07 ENDUITS DE FAÇADE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TRANCHE CONDITIONNELLE 2 : LOCAUX DECHETS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488760</xdr:colOff>
      <xdr:row>0</xdr:row>
      <xdr:rowOff>670899</xdr:rowOff>
    </xdr:from>
    <xdr:to>
      <xdr:col>5</xdr:col>
      <xdr:colOff>776760</xdr:colOff>
      <xdr:row>0</xdr:row>
      <xdr:rowOff>888386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403660" y="670899"/>
          <a:ext cx="1019520" cy="21748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D.P.G.F.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9C5C0-6EC2-4247-AA2E-861ED3840B12}">
  <sheetPr>
    <pageSetUpPr fitToPage="1"/>
  </sheetPr>
  <dimension ref="A1"/>
  <sheetViews>
    <sheetView showGridLines="0" tabSelected="1" view="pageBreakPreview" topLeftCell="A10" zoomScaleNormal="100" zoomScaleSheetLayoutView="100" workbookViewId="0">
      <selection activeCell="E33" sqref="E33"/>
    </sheetView>
  </sheetViews>
  <sheetFormatPr baseColWidth="10" defaultColWidth="10.6640625" defaultRowHeight="14.4" x14ac:dyDescent="0.3"/>
  <cols>
    <col min="1" max="1" width="96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C0817-2DD8-4318-9B57-D5340D16A974}">
  <sheetPr>
    <pageSetUpPr fitToPage="1"/>
  </sheetPr>
  <dimension ref="A1:ZZ25"/>
  <sheetViews>
    <sheetView showGridLines="0"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32" sqref="F32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79.95" customHeight="1" x14ac:dyDescent="0.3">
      <c r="A1" s="55"/>
      <c r="B1" s="56"/>
      <c r="C1" s="56"/>
      <c r="D1" s="56"/>
      <c r="E1" s="56"/>
      <c r="F1" s="57"/>
    </row>
    <row r="2" spans="1:702" x14ac:dyDescent="0.3">
      <c r="A2" s="1"/>
      <c r="B2" s="2"/>
      <c r="C2" s="3" t="s">
        <v>0</v>
      </c>
      <c r="D2" s="4" t="s">
        <v>1</v>
      </c>
      <c r="E2" s="5" t="s">
        <v>2</v>
      </c>
      <c r="F2" s="6" t="s">
        <v>3</v>
      </c>
    </row>
    <row r="3" spans="1:702" x14ac:dyDescent="0.3">
      <c r="A3" s="7"/>
      <c r="B3" s="8"/>
      <c r="C3" s="9"/>
      <c r="D3" s="8"/>
      <c r="E3" s="10"/>
      <c r="F3" s="11"/>
    </row>
    <row r="4" spans="1:702" ht="27.6" x14ac:dyDescent="0.3">
      <c r="A4" s="12" t="s">
        <v>4</v>
      </c>
      <c r="B4" s="13" t="s">
        <v>5</v>
      </c>
      <c r="C4" s="14"/>
      <c r="D4" s="15"/>
      <c r="E4" s="16"/>
      <c r="F4" s="17"/>
      <c r="ZY4" t="s">
        <v>6</v>
      </c>
      <c r="ZZ4" s="18" t="s">
        <v>7</v>
      </c>
    </row>
    <row r="5" spans="1:702" x14ac:dyDescent="0.3">
      <c r="A5" s="19" t="s">
        <v>8</v>
      </c>
      <c r="B5" s="20" t="s">
        <v>9</v>
      </c>
      <c r="C5" s="14"/>
      <c r="D5" s="15"/>
      <c r="E5" s="16"/>
      <c r="F5" s="17"/>
      <c r="ZY5" t="s">
        <v>10</v>
      </c>
      <c r="ZZ5" s="18"/>
    </row>
    <row r="6" spans="1:702" x14ac:dyDescent="0.3">
      <c r="A6" s="21" t="s">
        <v>11</v>
      </c>
      <c r="B6" s="22" t="s">
        <v>12</v>
      </c>
      <c r="C6" s="14"/>
      <c r="D6" s="15"/>
      <c r="E6" s="16"/>
      <c r="F6" s="17"/>
      <c r="ZY6" t="s">
        <v>13</v>
      </c>
      <c r="ZZ6" s="18"/>
    </row>
    <row r="7" spans="1:702" x14ac:dyDescent="0.3">
      <c r="A7" s="23" t="s">
        <v>14</v>
      </c>
      <c r="B7" s="24" t="s">
        <v>15</v>
      </c>
      <c r="C7" s="14"/>
      <c r="D7" s="15"/>
      <c r="E7" s="16"/>
      <c r="F7" s="17"/>
      <c r="ZY7" t="s">
        <v>16</v>
      </c>
      <c r="ZZ7" s="18"/>
    </row>
    <row r="8" spans="1:702" x14ac:dyDescent="0.3">
      <c r="A8" s="23" t="s">
        <v>17</v>
      </c>
      <c r="B8" s="24" t="s">
        <v>18</v>
      </c>
      <c r="C8" s="14"/>
      <c r="D8" s="15"/>
      <c r="E8" s="16"/>
      <c r="F8" s="17"/>
      <c r="ZY8" t="s">
        <v>19</v>
      </c>
      <c r="ZZ8" s="18"/>
    </row>
    <row r="9" spans="1:702" x14ac:dyDescent="0.3">
      <c r="A9" s="25" t="s">
        <v>20</v>
      </c>
      <c r="B9" s="26" t="s">
        <v>21</v>
      </c>
      <c r="C9" s="27" t="s">
        <v>22</v>
      </c>
      <c r="D9" s="28">
        <v>6.09</v>
      </c>
      <c r="E9" s="29"/>
      <c r="F9" s="30">
        <f>ROUND(D9*E9,2)</f>
        <v>0</v>
      </c>
      <c r="ZY9" t="s">
        <v>23</v>
      </c>
      <c r="ZZ9" s="18" t="s">
        <v>24</v>
      </c>
    </row>
    <row r="10" spans="1:702" x14ac:dyDescent="0.3">
      <c r="A10" s="31"/>
      <c r="B10" s="32"/>
      <c r="C10" s="14"/>
      <c r="D10" s="15"/>
      <c r="E10" s="16"/>
      <c r="F10" s="17"/>
    </row>
    <row r="11" spans="1:702" x14ac:dyDescent="0.3">
      <c r="A11" s="33"/>
      <c r="B11" s="34" t="s">
        <v>25</v>
      </c>
      <c r="C11" s="14"/>
      <c r="D11" s="15"/>
      <c r="E11" s="16"/>
      <c r="F11" s="35">
        <f>SUBTOTAL(109,F6:F10)</f>
        <v>0</v>
      </c>
      <c r="ZY11" t="s">
        <v>26</v>
      </c>
    </row>
    <row r="12" spans="1:702" x14ac:dyDescent="0.3">
      <c r="A12" s="31"/>
      <c r="B12" s="32"/>
      <c r="C12" s="14"/>
      <c r="D12" s="15"/>
      <c r="E12" s="16"/>
      <c r="F12" s="17"/>
    </row>
    <row r="13" spans="1:702" x14ac:dyDescent="0.3">
      <c r="A13" s="19"/>
      <c r="B13" s="20" t="s">
        <v>27</v>
      </c>
      <c r="C13" s="14"/>
      <c r="D13" s="15"/>
      <c r="E13" s="16"/>
      <c r="F13" s="17"/>
      <c r="ZY13" t="s">
        <v>28</v>
      </c>
      <c r="ZZ13" s="18"/>
    </row>
    <row r="14" spans="1:702" x14ac:dyDescent="0.3">
      <c r="A14" s="25"/>
      <c r="B14" s="26" t="s">
        <v>29</v>
      </c>
      <c r="C14" s="27" t="s">
        <v>30</v>
      </c>
      <c r="D14" s="28">
        <v>1</v>
      </c>
      <c r="E14" s="29">
        <v>0</v>
      </c>
      <c r="F14" s="30">
        <f>ROUND(D14*E14,2)</f>
        <v>0</v>
      </c>
      <c r="ZY14" t="s">
        <v>31</v>
      </c>
      <c r="ZZ14" s="18" t="s">
        <v>32</v>
      </c>
    </row>
    <row r="15" spans="1:702" x14ac:dyDescent="0.3">
      <c r="A15" s="31"/>
      <c r="B15" s="32"/>
      <c r="C15" s="14"/>
      <c r="D15" s="15"/>
      <c r="E15" s="16"/>
      <c r="F15" s="17"/>
    </row>
    <row r="16" spans="1:702" x14ac:dyDescent="0.3">
      <c r="A16" s="36"/>
      <c r="B16" s="37" t="s">
        <v>33</v>
      </c>
      <c r="C16" s="14"/>
      <c r="D16" s="15"/>
      <c r="E16" s="16"/>
      <c r="F16" s="38">
        <f>SUBTOTAL(109,F14:F15)</f>
        <v>0</v>
      </c>
      <c r="ZY16" t="s">
        <v>34</v>
      </c>
    </row>
    <row r="17" spans="1:701" ht="26.4" x14ac:dyDescent="0.3">
      <c r="A17" s="39"/>
      <c r="B17" s="40" t="s">
        <v>35</v>
      </c>
      <c r="C17" s="14"/>
      <c r="D17" s="15"/>
      <c r="E17" s="16"/>
      <c r="F17" s="41">
        <f>SUBTOTAL(109,F5:F16)</f>
        <v>0</v>
      </c>
      <c r="G17" s="42"/>
      <c r="ZY17" t="s">
        <v>36</v>
      </c>
    </row>
    <row r="18" spans="1:701" x14ac:dyDescent="0.3">
      <c r="A18" s="43"/>
      <c r="B18" s="44"/>
      <c r="C18" s="14"/>
      <c r="D18" s="15"/>
      <c r="E18" s="16"/>
      <c r="F18" s="11"/>
    </row>
    <row r="19" spans="1:701" x14ac:dyDescent="0.3">
      <c r="A19" s="45"/>
      <c r="B19" s="46"/>
      <c r="C19" s="47"/>
      <c r="D19" s="48"/>
      <c r="E19" s="49"/>
      <c r="F19" s="50"/>
    </row>
    <row r="20" spans="1:701" x14ac:dyDescent="0.3">
      <c r="A20" s="51"/>
      <c r="B20" s="51"/>
      <c r="C20" s="51"/>
      <c r="D20" s="51"/>
      <c r="E20" s="51"/>
      <c r="F20" s="51"/>
    </row>
    <row r="21" spans="1:701" x14ac:dyDescent="0.3">
      <c r="B21" s="52" t="s">
        <v>37</v>
      </c>
      <c r="F21" s="53">
        <f>SUBTOTAL(109,F4:F19)</f>
        <v>0</v>
      </c>
      <c r="ZY21" t="s">
        <v>38</v>
      </c>
    </row>
    <row r="22" spans="1:701" x14ac:dyDescent="0.3">
      <c r="A22" s="54">
        <v>20</v>
      </c>
      <c r="B22" s="52" t="str">
        <f>CONCATENATE("Montant TVA (",A22,"%)")</f>
        <v>Montant TVA (20%)</v>
      </c>
      <c r="F22" s="53">
        <f>(F21*A22)/100</f>
        <v>0</v>
      </c>
      <c r="ZY22" t="s">
        <v>39</v>
      </c>
    </row>
    <row r="23" spans="1:701" x14ac:dyDescent="0.3">
      <c r="B23" s="52" t="s">
        <v>40</v>
      </c>
      <c r="F23" s="53">
        <f>F21+F22</f>
        <v>0</v>
      </c>
      <c r="ZY23" t="s">
        <v>41</v>
      </c>
    </row>
    <row r="24" spans="1:701" x14ac:dyDescent="0.3">
      <c r="F24" s="53"/>
    </row>
    <row r="25" spans="1:701" x14ac:dyDescent="0.3">
      <c r="F25" s="5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C9A40-483D-4905-8EE7-7CBFD9548F01}">
  <sheetPr>
    <pageSetUpPr fitToPage="1"/>
  </sheetPr>
  <dimension ref="A1:ZZ35"/>
  <sheetViews>
    <sheetView showGridLines="0"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8" sqref="E8:E22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79.95" customHeight="1" x14ac:dyDescent="0.3">
      <c r="A1" s="55"/>
      <c r="B1" s="56"/>
      <c r="C1" s="56"/>
      <c r="D1" s="56"/>
      <c r="E1" s="56"/>
      <c r="F1" s="57"/>
    </row>
    <row r="2" spans="1:702" x14ac:dyDescent="0.3">
      <c r="A2" s="1"/>
      <c r="B2" s="2"/>
      <c r="C2" s="3" t="s">
        <v>42</v>
      </c>
      <c r="D2" s="4" t="s">
        <v>43</v>
      </c>
      <c r="E2" s="5" t="s">
        <v>44</v>
      </c>
      <c r="F2" s="6" t="s">
        <v>45</v>
      </c>
    </row>
    <row r="3" spans="1:702" x14ac:dyDescent="0.3">
      <c r="A3" s="7"/>
      <c r="B3" s="8"/>
      <c r="C3" s="9"/>
      <c r="D3" s="8"/>
      <c r="E3" s="10"/>
      <c r="F3" s="11"/>
    </row>
    <row r="4" spans="1:702" ht="27.6" x14ac:dyDescent="0.3">
      <c r="A4" s="12" t="s">
        <v>46</v>
      </c>
      <c r="B4" s="13" t="s">
        <v>47</v>
      </c>
      <c r="C4" s="14"/>
      <c r="D4" s="15"/>
      <c r="E4" s="16"/>
      <c r="F4" s="17"/>
      <c r="ZY4" t="s">
        <v>48</v>
      </c>
      <c r="ZZ4" s="18" t="s">
        <v>49</v>
      </c>
    </row>
    <row r="5" spans="1:702" x14ac:dyDescent="0.3">
      <c r="A5" s="19" t="s">
        <v>50</v>
      </c>
      <c r="B5" s="20" t="s">
        <v>51</v>
      </c>
      <c r="C5" s="14"/>
      <c r="D5" s="15"/>
      <c r="E5" s="16"/>
      <c r="F5" s="17"/>
      <c r="ZY5" t="s">
        <v>52</v>
      </c>
      <c r="ZZ5" s="18"/>
    </row>
    <row r="6" spans="1:702" x14ac:dyDescent="0.3">
      <c r="A6" s="21" t="s">
        <v>53</v>
      </c>
      <c r="B6" s="22" t="s">
        <v>54</v>
      </c>
      <c r="C6" s="14"/>
      <c r="D6" s="15"/>
      <c r="E6" s="16"/>
      <c r="F6" s="17"/>
      <c r="ZY6" t="s">
        <v>55</v>
      </c>
      <c r="ZZ6" s="18"/>
    </row>
    <row r="7" spans="1:702" x14ac:dyDescent="0.3">
      <c r="A7" s="23" t="s">
        <v>56</v>
      </c>
      <c r="B7" s="24" t="s">
        <v>57</v>
      </c>
      <c r="C7" s="14"/>
      <c r="D7" s="15"/>
      <c r="E7" s="16"/>
      <c r="F7" s="17"/>
      <c r="ZY7" t="s">
        <v>58</v>
      </c>
      <c r="ZZ7" s="18"/>
    </row>
    <row r="8" spans="1:702" x14ac:dyDescent="0.3">
      <c r="A8" s="23" t="s">
        <v>59</v>
      </c>
      <c r="B8" s="24" t="s">
        <v>60</v>
      </c>
      <c r="C8" s="14"/>
      <c r="D8" s="15"/>
      <c r="E8" s="16"/>
      <c r="F8" s="17"/>
      <c r="ZY8" t="s">
        <v>61</v>
      </c>
      <c r="ZZ8" s="18"/>
    </row>
    <row r="9" spans="1:702" ht="24" x14ac:dyDescent="0.3">
      <c r="A9" s="25" t="s">
        <v>62</v>
      </c>
      <c r="B9" s="26" t="s">
        <v>63</v>
      </c>
      <c r="C9" s="27" t="s">
        <v>64</v>
      </c>
      <c r="D9" s="28">
        <v>211.76</v>
      </c>
      <c r="E9" s="29"/>
      <c r="F9" s="30">
        <f>ROUND(D9*E9,2)</f>
        <v>0</v>
      </c>
      <c r="ZY9" t="s">
        <v>65</v>
      </c>
      <c r="ZZ9" s="18" t="s">
        <v>66</v>
      </c>
    </row>
    <row r="10" spans="1:702" x14ac:dyDescent="0.3">
      <c r="A10" s="21" t="s">
        <v>67</v>
      </c>
      <c r="B10" s="22" t="s">
        <v>68</v>
      </c>
      <c r="C10" s="14"/>
      <c r="D10" s="15"/>
      <c r="E10" s="16"/>
      <c r="F10" s="17"/>
      <c r="ZY10" t="s">
        <v>69</v>
      </c>
      <c r="ZZ10" s="18"/>
    </row>
    <row r="11" spans="1:702" x14ac:dyDescent="0.3">
      <c r="A11" s="23" t="s">
        <v>70</v>
      </c>
      <c r="B11" s="24" t="s">
        <v>71</v>
      </c>
      <c r="C11" s="14"/>
      <c r="D11" s="15"/>
      <c r="E11" s="16"/>
      <c r="F11" s="17"/>
      <c r="ZY11" t="s">
        <v>72</v>
      </c>
      <c r="ZZ11" s="18"/>
    </row>
    <row r="12" spans="1:702" x14ac:dyDescent="0.3">
      <c r="A12" s="23" t="s">
        <v>73</v>
      </c>
      <c r="B12" s="24" t="s">
        <v>74</v>
      </c>
      <c r="C12" s="14"/>
      <c r="D12" s="15"/>
      <c r="E12" s="16"/>
      <c r="F12" s="17"/>
      <c r="ZY12" t="s">
        <v>75</v>
      </c>
      <c r="ZZ12" s="18"/>
    </row>
    <row r="13" spans="1:702" x14ac:dyDescent="0.3">
      <c r="A13" s="25" t="s">
        <v>76</v>
      </c>
      <c r="B13" s="26" t="s">
        <v>77</v>
      </c>
      <c r="C13" s="27" t="s">
        <v>78</v>
      </c>
      <c r="D13" s="28">
        <v>211.76</v>
      </c>
      <c r="E13" s="29"/>
      <c r="F13" s="30">
        <f>ROUND(D13*E13,2)</f>
        <v>0</v>
      </c>
      <c r="ZY13" t="s">
        <v>79</v>
      </c>
      <c r="ZZ13" s="18" t="s">
        <v>80</v>
      </c>
    </row>
    <row r="14" spans="1:702" x14ac:dyDescent="0.3">
      <c r="A14" s="25" t="s">
        <v>81</v>
      </c>
      <c r="B14" s="26" t="s">
        <v>82</v>
      </c>
      <c r="C14" s="27" t="s">
        <v>83</v>
      </c>
      <c r="D14" s="28">
        <v>4.22</v>
      </c>
      <c r="E14" s="29"/>
      <c r="F14" s="30">
        <f>ROUND(D14*E14,2)</f>
        <v>0</v>
      </c>
      <c r="ZY14" t="s">
        <v>84</v>
      </c>
      <c r="ZZ14" s="18" t="s">
        <v>85</v>
      </c>
    </row>
    <row r="15" spans="1:702" x14ac:dyDescent="0.3">
      <c r="A15" s="25" t="s">
        <v>86</v>
      </c>
      <c r="B15" s="26" t="s">
        <v>87</v>
      </c>
      <c r="C15" s="27" t="s">
        <v>88</v>
      </c>
      <c r="D15" s="28">
        <v>8.02</v>
      </c>
      <c r="E15" s="29"/>
      <c r="F15" s="30">
        <f>ROUND(D15*E15,2)</f>
        <v>0</v>
      </c>
      <c r="ZY15" t="s">
        <v>89</v>
      </c>
      <c r="ZZ15" s="18" t="s">
        <v>90</v>
      </c>
    </row>
    <row r="16" spans="1:702" x14ac:dyDescent="0.3">
      <c r="A16" s="21" t="s">
        <v>91</v>
      </c>
      <c r="B16" s="22" t="s">
        <v>92</v>
      </c>
      <c r="C16" s="14"/>
      <c r="D16" s="15"/>
      <c r="E16" s="16"/>
      <c r="F16" s="17"/>
      <c r="ZY16" t="s">
        <v>93</v>
      </c>
      <c r="ZZ16" s="18"/>
    </row>
    <row r="17" spans="1:702" x14ac:dyDescent="0.3">
      <c r="A17" s="23" t="s">
        <v>94</v>
      </c>
      <c r="B17" s="24" t="s">
        <v>95</v>
      </c>
      <c r="C17" s="14"/>
      <c r="D17" s="15"/>
      <c r="E17" s="16"/>
      <c r="F17" s="17"/>
      <c r="ZY17" t="s">
        <v>96</v>
      </c>
      <c r="ZZ17" s="18"/>
    </row>
    <row r="18" spans="1:702" x14ac:dyDescent="0.3">
      <c r="A18" s="23" t="s">
        <v>97</v>
      </c>
      <c r="B18" s="24" t="s">
        <v>98</v>
      </c>
      <c r="C18" s="14"/>
      <c r="D18" s="15"/>
      <c r="E18" s="16"/>
      <c r="F18" s="17"/>
      <c r="ZY18" t="s">
        <v>99</v>
      </c>
      <c r="ZZ18" s="18"/>
    </row>
    <row r="19" spans="1:702" x14ac:dyDescent="0.3">
      <c r="A19" s="25" t="s">
        <v>100</v>
      </c>
      <c r="B19" s="26" t="s">
        <v>101</v>
      </c>
      <c r="C19" s="27" t="s">
        <v>102</v>
      </c>
      <c r="D19" s="28">
        <v>40.049999999999997</v>
      </c>
      <c r="E19" s="29"/>
      <c r="F19" s="30">
        <f>ROUND(D19*E19,2)</f>
        <v>0</v>
      </c>
      <c r="ZY19" t="s">
        <v>103</v>
      </c>
      <c r="ZZ19" s="18" t="s">
        <v>104</v>
      </c>
    </row>
    <row r="20" spans="1:702" x14ac:dyDescent="0.3">
      <c r="A20" s="31"/>
      <c r="B20" s="32"/>
      <c r="C20" s="14"/>
      <c r="D20" s="15"/>
      <c r="E20" s="16"/>
      <c r="F20" s="17"/>
    </row>
    <row r="21" spans="1:702" x14ac:dyDescent="0.3">
      <c r="A21" s="33"/>
      <c r="B21" s="34" t="s">
        <v>105</v>
      </c>
      <c r="C21" s="14"/>
      <c r="D21" s="15"/>
      <c r="E21" s="16"/>
      <c r="F21" s="35">
        <f>SUBTOTAL(109,F6:F20)</f>
        <v>0</v>
      </c>
      <c r="ZY21" t="s">
        <v>106</v>
      </c>
    </row>
    <row r="22" spans="1:702" x14ac:dyDescent="0.3">
      <c r="A22" s="31"/>
      <c r="B22" s="32"/>
      <c r="C22" s="14"/>
      <c r="D22" s="15"/>
      <c r="E22" s="16"/>
      <c r="F22" s="17"/>
    </row>
    <row r="23" spans="1:702" x14ac:dyDescent="0.3">
      <c r="A23" s="19"/>
      <c r="B23" s="20" t="s">
        <v>107</v>
      </c>
      <c r="C23" s="14"/>
      <c r="D23" s="15"/>
      <c r="E23" s="16"/>
      <c r="F23" s="17"/>
      <c r="ZY23" t="s">
        <v>108</v>
      </c>
      <c r="ZZ23" s="18"/>
    </row>
    <row r="24" spans="1:702" x14ac:dyDescent="0.3">
      <c r="A24" s="25"/>
      <c r="B24" s="26" t="s">
        <v>109</v>
      </c>
      <c r="C24" s="27" t="s">
        <v>110</v>
      </c>
      <c r="D24" s="28">
        <v>1</v>
      </c>
      <c r="E24" s="29">
        <v>0</v>
      </c>
      <c r="F24" s="30">
        <f>ROUND(D24*E24,2)</f>
        <v>0</v>
      </c>
      <c r="ZY24" t="s">
        <v>111</v>
      </c>
      <c r="ZZ24" s="18" t="s">
        <v>112</v>
      </c>
    </row>
    <row r="25" spans="1:702" x14ac:dyDescent="0.3">
      <c r="A25" s="31"/>
      <c r="B25" s="32"/>
      <c r="C25" s="14"/>
      <c r="D25" s="15"/>
      <c r="E25" s="16"/>
      <c r="F25" s="17"/>
    </row>
    <row r="26" spans="1:702" x14ac:dyDescent="0.3">
      <c r="A26" s="36"/>
      <c r="B26" s="37" t="s">
        <v>113</v>
      </c>
      <c r="C26" s="14"/>
      <c r="D26" s="15"/>
      <c r="E26" s="16"/>
      <c r="F26" s="38">
        <f>SUBTOTAL(109,F24:F25)</f>
        <v>0</v>
      </c>
      <c r="ZY26" t="s">
        <v>114</v>
      </c>
    </row>
    <row r="27" spans="1:702" ht="26.4" x14ac:dyDescent="0.3">
      <c r="A27" s="39"/>
      <c r="B27" s="40" t="s">
        <v>115</v>
      </c>
      <c r="C27" s="14"/>
      <c r="D27" s="15"/>
      <c r="E27" s="16"/>
      <c r="F27" s="41">
        <f>SUBTOTAL(109,F5:F26)</f>
        <v>0</v>
      </c>
      <c r="G27" s="42"/>
      <c r="ZY27" t="s">
        <v>116</v>
      </c>
    </row>
    <row r="28" spans="1:702" x14ac:dyDescent="0.3">
      <c r="A28" s="43"/>
      <c r="B28" s="44"/>
      <c r="C28" s="14"/>
      <c r="D28" s="15"/>
      <c r="E28" s="16"/>
      <c r="F28" s="11"/>
    </row>
    <row r="29" spans="1:702" x14ac:dyDescent="0.3">
      <c r="A29" s="45"/>
      <c r="B29" s="46"/>
      <c r="C29" s="47"/>
      <c r="D29" s="48"/>
      <c r="E29" s="49"/>
      <c r="F29" s="50"/>
    </row>
    <row r="30" spans="1:702" x14ac:dyDescent="0.3">
      <c r="A30" s="51"/>
      <c r="B30" s="51"/>
      <c r="C30" s="51"/>
      <c r="D30" s="51"/>
      <c r="E30" s="51"/>
      <c r="F30" s="51"/>
    </row>
    <row r="31" spans="1:702" x14ac:dyDescent="0.3">
      <c r="B31" s="52" t="s">
        <v>117</v>
      </c>
      <c r="F31" s="53">
        <f>SUBTOTAL(109,F4:F29)</f>
        <v>0</v>
      </c>
      <c r="ZY31" t="s">
        <v>118</v>
      </c>
    </row>
    <row r="32" spans="1:702" x14ac:dyDescent="0.3">
      <c r="A32" s="54">
        <v>20</v>
      </c>
      <c r="B32" s="52" t="str">
        <f>CONCATENATE("Montant TVA (",A32,"%)")</f>
        <v>Montant TVA (20%)</v>
      </c>
      <c r="F32" s="53">
        <f>(F31*A32)/100</f>
        <v>0</v>
      </c>
      <c r="ZY32" t="s">
        <v>119</v>
      </c>
    </row>
    <row r="33" spans="2:701" x14ac:dyDescent="0.3">
      <c r="B33" s="52" t="s">
        <v>120</v>
      </c>
      <c r="F33" s="53">
        <f>F31+F32</f>
        <v>0</v>
      </c>
      <c r="ZY33" t="s">
        <v>121</v>
      </c>
    </row>
    <row r="34" spans="2:701" x14ac:dyDescent="0.3">
      <c r="F34" s="53"/>
    </row>
    <row r="35" spans="2:701" x14ac:dyDescent="0.3">
      <c r="F35" s="5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N°07 Page de garde</vt:lpstr>
      <vt:lpstr>Lot N°07 TC 1</vt:lpstr>
      <vt:lpstr>Lot N°07 TC 2</vt:lpstr>
      <vt:lpstr>'Lot N°07 TC 1'!Impression_des_titres</vt:lpstr>
      <vt:lpstr>'Lot N°07 TC 2'!Impression_des_titres</vt:lpstr>
      <vt:lpstr>'Lot N°07 TC 1'!Zone_d_impression</vt:lpstr>
      <vt:lpstr>'Lot N°07 TC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m.decousus</dc:creator>
  <cp:lastModifiedBy>Maxime DECOUSUS</cp:lastModifiedBy>
  <dcterms:created xsi:type="dcterms:W3CDTF">2025-10-21T15:17:24Z</dcterms:created>
  <dcterms:modified xsi:type="dcterms:W3CDTF">2025-10-21T15:38:01Z</dcterms:modified>
</cp:coreProperties>
</file>